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135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  <definedName name="_xlnm.Print_Area" localSheetId="2">CA!$A$1:$G$63</definedName>
    <definedName name="_xlnm.Print_Area" localSheetId="3">CFG!$A$1:$G$47</definedName>
    <definedName name="_xlnm.Print_Area" localSheetId="0">COG!$A$1:$G$88</definedName>
  </definedNames>
  <calcPr calcId="162913"/>
</workbook>
</file>

<file path=xl/calcChain.xml><?xml version="1.0" encoding="utf-8"?>
<calcChain xmlns="http://schemas.openxmlformats.org/spreadsheetml/2006/main">
  <c r="D26" i="4" l="1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3" i="4" l="1"/>
  <c r="E53" i="4"/>
  <c r="C53" i="4"/>
  <c r="D52" i="4"/>
  <c r="G52" i="4" s="1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B53" i="4"/>
  <c r="F39" i="4"/>
  <c r="E39" i="4"/>
  <c r="D38" i="4"/>
  <c r="G38" i="4" s="1"/>
  <c r="D37" i="4"/>
  <c r="G37" i="4" s="1"/>
  <c r="D36" i="4"/>
  <c r="G36" i="4" s="1"/>
  <c r="D35" i="4"/>
  <c r="G35" i="4" s="1"/>
  <c r="C39" i="4"/>
  <c r="B39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8" i="4"/>
  <c r="E28" i="4"/>
  <c r="C28" i="4"/>
  <c r="B28" i="4"/>
  <c r="G39" i="4" l="1"/>
  <c r="G53" i="4"/>
  <c r="D39" i="4"/>
  <c r="D53" i="4"/>
  <c r="G28" i="4"/>
  <c r="D28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D10" i="6"/>
  <c r="G10" i="6" s="1"/>
  <c r="D11" i="6"/>
  <c r="D12" i="6"/>
  <c r="G12" i="6" s="1"/>
  <c r="G63" i="6"/>
  <c r="G11" i="6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G53" i="6" s="1"/>
  <c r="C43" i="6"/>
  <c r="C33" i="6"/>
  <c r="C23" i="6"/>
  <c r="C13" i="6"/>
  <c r="C5" i="6"/>
  <c r="B69" i="6"/>
  <c r="D69" i="6" s="1"/>
  <c r="G69" i="6" s="1"/>
  <c r="B65" i="6"/>
  <c r="B57" i="6"/>
  <c r="B53" i="6"/>
  <c r="B43" i="6"/>
  <c r="D43" i="6" s="1"/>
  <c r="G43" i="6" s="1"/>
  <c r="B33" i="6"/>
  <c r="B23" i="6"/>
  <c r="B13" i="6"/>
  <c r="B5" i="6"/>
  <c r="D23" i="6" l="1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<sst xmlns="http://schemas.openxmlformats.org/spreadsheetml/2006/main" count="217" uniqueCount="156">
  <si>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</si>
  <si>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</si>
  <si>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</si>
  <si>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</si>
  <si>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</si>
  <si>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</si>
  <si>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</si>
  <si>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</si>
  <si>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</si>
  <si>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</si>
  <si>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</si>
  <si>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</si>
  <si>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</si>
  <si>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</si>
  <si>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</si>
  <si>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</si>
  <si>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</si>
  <si>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</si>
  <si>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</si>
  <si>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</si>
  <si>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</si>
  <si>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</si>
  <si>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</si>
  <si>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</si>
  <si>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</si>
  <si>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</si>
  <si>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</si>
  <si>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</si>
  <si>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</si>
  <si>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</si>
  <si>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</si>
  <si>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</si>
  <si>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</si>
  <si>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</si>
  <si>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</si>
  <si>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</si>
  <si>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</si>
  <si>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</si>
  <si>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</si>
  <si>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</si>
  <si>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</si>
  <si>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</si>
  <si>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</si>
  <si>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</si>
  <si>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</si>
  <si>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</si>
  <si>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</si>
  <si>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</si>
  <si>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</si>
  <si>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</si>
  <si>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</si>
  <si>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</si>
  <si>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</si>
  <si>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</si>
  <si>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</si>
  <si>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</si>
  <si>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</si>
  <si>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</si>
  <si>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</si>
  <si>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</si>
  <si>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</si>
  <si>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</si>
  <si>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</si>
  <si>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</si>
  <si>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</si>
  <si>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</si>
  <si>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</si>
  <si>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</si>
  <si>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</si>
  <si>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</si>
  <si>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</si>
  <si>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</si>
  <si>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</si>
  <si>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</si>
  <si>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</si>
  <si>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</si>
  <si>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</si>
  <si>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</si>
  <si>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</si>
  <si>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</si>
  <si>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</si>
  <si>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</si>
  <si>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</si>
  <si>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</si>
  <si>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</si>
  <si>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</si>
  <si>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</si>
  <si>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</si>
  <si>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</si>
  <si>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</si>
  <si>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</si>
  <si>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</si>
  <si>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</si>
  <si>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</si>
  <si>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</si>
  <si>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</si>
  <si>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</si>
  <si>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</si>
  <si>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</si>
  <si>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</si>
  <si>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</si>
  <si>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</si>
  <si>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</si>
  <si>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</si>
  <si>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</si>
  <si>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</si>
  <si>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</si>
  <si>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</si>
  <si>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</si>
  <si>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</si>
  <si>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</si>
  <si>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</si>
  <si>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</si>
  <si>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</si>
  <si>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</si>
  <si>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</si>
  <si>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</si>
  <si>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</si>
  <si>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</si>
  <si>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</si>
  <si>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</si>
  <si>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</si>
  <si>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</si>
  <si>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</si>
  <si>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</si>
  <si>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</si>
  <si>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</si>
  <si>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</si>
  <si>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</si>
  <si>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San Felipe, Gto.
Estado Analítico del Ejercicio del Presupuesto de Egresos
Clasificación por Objeto del Gasto (Capítulo y Concepto)
Del 1 de Enero al 31 de Marzo de 2024</t>
  </si>
  <si>
    <t>Sistema para el Desarrollo Integral de la Familia del Municipio de San Felipe, Gto.
Estado Analítico del Ejercicio del Presupuesto de Egresos
Clasificación Económica (por Tipo de Gasto)
Del 1 de Enero al 31 de Marzo de 2024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</si>
  <si>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</si>
  <si>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</si>
  <si>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</si>
  <si>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</si>
  <si>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</si>
  <si>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</si>
  <si>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</si>
  <si>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</si>
  <si>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</si>
  <si>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</si>
  <si>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</si>
  <si>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</si>
  <si>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</si>
  <si>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</si>
  <si>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</si>
  <si>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</si>
  <si>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</si>
  <si>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</si>
  <si>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</si>
  <si>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</si>
  <si>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</si>
  <si>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Marzo de 2024</t>
  </si>
  <si>
    <t>Sistema para el Desarrollo Integral de la Familia del Municipio de San Felipe, Gto.
Estado Analítico del Ejercicio del Presupuesto de Egresos
Clasificación Administrativa (Poderes)
Del 1 de Enero al 31 de Marzo de 2024</t>
  </si>
  <si>
    <t>Sistema para el Desarrollo Integral de la Familia del Municipio de San Felipe, Gto.
Estado Analítico del Ejercicio del Presupuesto de Egresos
Clasificación Administrativa (Sector Paraestatal)
Del 1 de Enero al 31 de Marzo de 2024</t>
  </si>
  <si>
    <t>Sistema para el Desarrollo Integral de la Familia del Municipio de San Felipe,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</si>
</sst>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2" fillId="0" borderId="0" xfId="0" applyFont="1" applyBorder="1" applyProtection="1"/>
    <xf numFmtId="4" fontId="2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  <protection locked="0"/>
    </xf>
    <xf numFmtId="0" fontId="2" fillId="0" borderId="5" xfId="0" applyFont="1" applyBorder="1" applyProtection="1"/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6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2" fillId="0" borderId="2" xfId="9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2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84</xdr:row>
      <xdr:rowOff>123825</xdr:rowOff>
    </xdr:from>
    <xdr:to>
      <xdr:col>5</xdr:col>
      <xdr:colOff>350520</xdr:colOff>
      <xdr:row>87</xdr:row>
      <xdr:rowOff>116205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7825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19</xdr:row>
      <xdr:rowOff>95250</xdr:rowOff>
    </xdr:from>
    <xdr:to>
      <xdr:col>6</xdr:col>
      <xdr:colOff>7620</xdr:colOff>
      <xdr:row>22</xdr:row>
      <xdr:rowOff>87630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34671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1390650</xdr:colOff>
      <xdr:row>59</xdr:row>
      <xdr:rowOff>38100</xdr:rowOff>
    </xdr:from>
    <xdr:to>
      <xdr:col>4</xdr:col>
      <xdr:colOff>474345</xdr:colOff>
      <xdr:row>62</xdr:row>
      <xdr:rowOff>30480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02108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1771650</xdr:colOff>
      <xdr:row>44</xdr:row>
      <xdr:rowOff>0</xdr:rowOff>
    </xdr:from>
    <xdr:to>
      <xdr:col>4</xdr:col>
      <xdr:colOff>941070</xdr:colOff>
      <xdr:row>46</xdr:row>
      <xdr:rowOff>135255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69437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workbookViewId="0">
      <selection activeCell="A2" sqref="A2:A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8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8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8" x14ac:dyDescent="0.2">
      <c r="A5" s="22" t="s">
        <v>58</v>
      </c>
      <c r="B5" s="15">
        <f>SUM(B6:B12)</f>
        <v>13838419.370000001</v>
      </c>
      <c r="C5" s="15">
        <f>SUM(C6:C12)</f>
        <v>0</v>
      </c>
      <c r="D5" s="15">
        <f>B5+C5</f>
        <v>13838419.370000001</v>
      </c>
      <c r="E5" s="15">
        <f>SUM(E6:E12)</f>
        <v>2840939.1</v>
      </c>
      <c r="F5" s="15">
        <f>SUM(F6:F12)</f>
        <v>2840939.1</v>
      </c>
      <c r="G5" s="15">
        <f>D5-E5</f>
        <v>10997480.270000001</v>
      </c>
    </row>
    <row r="6" spans="1:8" x14ac:dyDescent="0.2">
      <c r="A6" s="24" t="s">
        <v>62</v>
      </c>
      <c r="B6" s="6">
        <v>8530902.9100000001</v>
      </c>
      <c r="C6" s="6">
        <v>0</v>
      </c>
      <c r="D6" s="6">
        <f t="shared" ref="D6:D69" si="0">B6+C6</f>
        <v>8530902.9100000001</v>
      </c>
      <c r="E6" s="6">
        <v>2074541.53</v>
      </c>
      <c r="F6" s="6">
        <v>2074541.53</v>
      </c>
      <c r="G6" s="6">
        <f t="shared" ref="G6:G69" si="1">D6-E6</f>
        <v>6456361.3799999999</v>
      </c>
      <c r="H6" s="11">
        <v>1100</v>
      </c>
    </row>
    <row r="7" spans="1:8" x14ac:dyDescent="0.2">
      <c r="A7" s="24" t="s">
        <v>63</v>
      </c>
      <c r="B7" s="6">
        <v>0</v>
      </c>
      <c r="C7" s="6">
        <v>0</v>
      </c>
      <c r="D7" s="6">
        <f t="shared" si="0"/>
        <v>0</v>
      </c>
      <c r="E7" s="6">
        <v>0</v>
      </c>
      <c r="F7" s="6">
        <v>0</v>
      </c>
      <c r="G7" s="6">
        <f t="shared" si="1"/>
        <v>0</v>
      </c>
      <c r="H7" s="11">
        <v>1200</v>
      </c>
    </row>
    <row r="8" spans="1:8" x14ac:dyDescent="0.2">
      <c r="A8" s="24" t="s">
        <v>64</v>
      </c>
      <c r="B8" s="6">
        <v>1245352.83</v>
      </c>
      <c r="C8" s="6">
        <v>0</v>
      </c>
      <c r="D8" s="6">
        <f t="shared" si="0"/>
        <v>1245352.83</v>
      </c>
      <c r="E8" s="6">
        <v>145.38999999999999</v>
      </c>
      <c r="F8" s="6">
        <v>145.38999999999999</v>
      </c>
      <c r="G8" s="6">
        <f t="shared" si="1"/>
        <v>1245207.4400000002</v>
      </c>
      <c r="H8" s="11">
        <v>1300</v>
      </c>
    </row>
    <row r="9" spans="1:8" x14ac:dyDescent="0.2">
      <c r="A9" s="24" t="s">
        <v>33</v>
      </c>
      <c r="B9" s="6">
        <v>2366143.2200000002</v>
      </c>
      <c r="C9" s="6">
        <v>0</v>
      </c>
      <c r="D9" s="6">
        <f t="shared" si="0"/>
        <v>2366143.2200000002</v>
      </c>
      <c r="E9" s="6">
        <v>385967.45</v>
      </c>
      <c r="F9" s="6">
        <v>385967.45</v>
      </c>
      <c r="G9" s="6">
        <f t="shared" si="1"/>
        <v>1980175.7700000003</v>
      </c>
      <c r="H9" s="11">
        <v>1400</v>
      </c>
    </row>
    <row r="10" spans="1:8" x14ac:dyDescent="0.2">
      <c r="A10" s="24" t="s">
        <v>65</v>
      </c>
      <c r="B10" s="6">
        <v>1696020.41</v>
      </c>
      <c r="C10" s="6">
        <v>0</v>
      </c>
      <c r="D10" s="6">
        <f t="shared" si="0"/>
        <v>1696020.41</v>
      </c>
      <c r="E10" s="6">
        <v>380284.73</v>
      </c>
      <c r="F10" s="6">
        <v>380284.73</v>
      </c>
      <c r="G10" s="6">
        <f t="shared" si="1"/>
        <v>1315735.68</v>
      </c>
      <c r="H10" s="11">
        <v>1500</v>
      </c>
    </row>
    <row r="11" spans="1:8" x14ac:dyDescent="0.2">
      <c r="A11" s="24" t="s">
        <v>34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  <c r="H11" s="11">
        <v>1600</v>
      </c>
    </row>
    <row r="12" spans="1:8" x14ac:dyDescent="0.2">
      <c r="A12" s="24" t="s">
        <v>66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  <c r="H12" s="11">
        <v>1700</v>
      </c>
    </row>
    <row r="13" spans="1:8" x14ac:dyDescent="0.2">
      <c r="A13" s="22" t="s">
        <v>123</v>
      </c>
      <c r="B13" s="16">
        <f>SUM(B14:B22)</f>
        <v>383896.87</v>
      </c>
      <c r="C13" s="16">
        <f>SUM(C14:C22)</f>
        <v>0</v>
      </c>
      <c r="D13" s="16">
        <f t="shared" si="0"/>
        <v>383896.87</v>
      </c>
      <c r="E13" s="16">
        <f>SUM(E14:E22)</f>
        <v>81213.17</v>
      </c>
      <c r="F13" s="16">
        <f>SUM(F14:F22)</f>
        <v>81213.17</v>
      </c>
      <c r="G13" s="16">
        <f t="shared" si="1"/>
        <v>302683.7</v>
      </c>
      <c r="H13" s="23">
        <v>0</v>
      </c>
    </row>
    <row r="14" spans="1:8" x14ac:dyDescent="0.2">
      <c r="A14" s="24" t="s">
        <v>67</v>
      </c>
      <c r="B14" s="6">
        <v>42400</v>
      </c>
      <c r="C14" s="6">
        <v>0</v>
      </c>
      <c r="D14" s="6">
        <f t="shared" si="0"/>
        <v>42400</v>
      </c>
      <c r="E14" s="6">
        <v>16141.36</v>
      </c>
      <c r="F14" s="6">
        <v>16141.36</v>
      </c>
      <c r="G14" s="6">
        <f t="shared" si="1"/>
        <v>26258.639999999999</v>
      </c>
      <c r="H14" s="11">
        <v>2100</v>
      </c>
    </row>
    <row r="15" spans="1:8" x14ac:dyDescent="0.2">
      <c r="A15" s="24" t="s">
        <v>68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11">
        <v>2200</v>
      </c>
    </row>
    <row r="16" spans="1:8" x14ac:dyDescent="0.2">
      <c r="A16" s="24" t="s">
        <v>69</v>
      </c>
      <c r="B16" s="6">
        <v>2000</v>
      </c>
      <c r="C16" s="6">
        <v>0</v>
      </c>
      <c r="D16" s="6">
        <f t="shared" si="0"/>
        <v>2000</v>
      </c>
      <c r="E16" s="6">
        <v>0</v>
      </c>
      <c r="F16" s="6">
        <v>0</v>
      </c>
      <c r="G16" s="6">
        <f t="shared" si="1"/>
        <v>2000</v>
      </c>
      <c r="H16" s="11">
        <v>2300</v>
      </c>
    </row>
    <row r="17" spans="1:8" x14ac:dyDescent="0.2">
      <c r="A17" s="24" t="s">
        <v>70</v>
      </c>
      <c r="B17" s="6">
        <v>0</v>
      </c>
      <c r="C17" s="6">
        <v>0</v>
      </c>
      <c r="D17" s="6">
        <f t="shared" si="0"/>
        <v>0</v>
      </c>
      <c r="E17" s="6">
        <v>0</v>
      </c>
      <c r="F17" s="6">
        <v>0</v>
      </c>
      <c r="G17" s="6">
        <f t="shared" si="1"/>
        <v>0</v>
      </c>
      <c r="H17" s="11">
        <v>2400</v>
      </c>
    </row>
    <row r="18" spans="1:8" x14ac:dyDescent="0.2">
      <c r="A18" s="24" t="s">
        <v>71</v>
      </c>
      <c r="B18" s="6">
        <v>9500</v>
      </c>
      <c r="C18" s="6">
        <v>0</v>
      </c>
      <c r="D18" s="6">
        <f t="shared" si="0"/>
        <v>9500</v>
      </c>
      <c r="E18" s="6">
        <v>594</v>
      </c>
      <c r="F18" s="6">
        <v>594</v>
      </c>
      <c r="G18" s="6">
        <f t="shared" si="1"/>
        <v>8906</v>
      </c>
      <c r="H18" s="11">
        <v>2500</v>
      </c>
    </row>
    <row r="19" spans="1:8" x14ac:dyDescent="0.2">
      <c r="A19" s="24" t="s">
        <v>72</v>
      </c>
      <c r="B19" s="6">
        <v>293996.87</v>
      </c>
      <c r="C19" s="6">
        <v>0</v>
      </c>
      <c r="D19" s="6">
        <f t="shared" si="0"/>
        <v>293996.87</v>
      </c>
      <c r="E19" s="6">
        <v>52077.78</v>
      </c>
      <c r="F19" s="6">
        <v>52077.78</v>
      </c>
      <c r="G19" s="6">
        <f t="shared" si="1"/>
        <v>241919.09</v>
      </c>
      <c r="H19" s="11">
        <v>2600</v>
      </c>
    </row>
    <row r="20" spans="1:8" x14ac:dyDescent="0.2">
      <c r="A20" s="24" t="s">
        <v>73</v>
      </c>
      <c r="B20" s="6">
        <v>2500</v>
      </c>
      <c r="C20" s="6">
        <v>0</v>
      </c>
      <c r="D20" s="6">
        <f t="shared" si="0"/>
        <v>2500</v>
      </c>
      <c r="E20" s="6">
        <v>0</v>
      </c>
      <c r="F20" s="6">
        <v>0</v>
      </c>
      <c r="G20" s="6">
        <f t="shared" si="1"/>
        <v>2500</v>
      </c>
      <c r="H20" s="11">
        <v>2700</v>
      </c>
    </row>
    <row r="21" spans="1:8" x14ac:dyDescent="0.2">
      <c r="A21" s="24" t="s">
        <v>74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f t="shared" si="1"/>
        <v>0</v>
      </c>
      <c r="H21" s="11">
        <v>2800</v>
      </c>
    </row>
    <row r="22" spans="1:8" x14ac:dyDescent="0.2">
      <c r="A22" s="24" t="s">
        <v>75</v>
      </c>
      <c r="B22" s="6">
        <v>33500</v>
      </c>
      <c r="C22" s="6">
        <v>0</v>
      </c>
      <c r="D22" s="6">
        <f t="shared" si="0"/>
        <v>33500</v>
      </c>
      <c r="E22" s="6">
        <v>12400.03</v>
      </c>
      <c r="F22" s="6">
        <v>12400.03</v>
      </c>
      <c r="G22" s="6">
        <f t="shared" si="1"/>
        <v>21099.97</v>
      </c>
      <c r="H22" s="11">
        <v>2900</v>
      </c>
    </row>
    <row r="23" spans="1:8" x14ac:dyDescent="0.2">
      <c r="A23" s="22" t="s">
        <v>59</v>
      </c>
      <c r="B23" s="16">
        <f>SUM(B24:B32)</f>
        <v>879803.95000000007</v>
      </c>
      <c r="C23" s="16">
        <f>SUM(C24:C32)</f>
        <v>0</v>
      </c>
      <c r="D23" s="16">
        <f t="shared" si="0"/>
        <v>879803.95000000007</v>
      </c>
      <c r="E23" s="16">
        <f>SUM(E24:E32)</f>
        <v>252025.69000000003</v>
      </c>
      <c r="F23" s="16">
        <f>SUM(F24:F32)</f>
        <v>252025.69000000003</v>
      </c>
      <c r="G23" s="16">
        <f t="shared" si="1"/>
        <v>627778.26</v>
      </c>
      <c r="H23" s="23">
        <v>0</v>
      </c>
    </row>
    <row r="24" spans="1:8" x14ac:dyDescent="0.2">
      <c r="A24" s="24" t="s">
        <v>76</v>
      </c>
      <c r="B24" s="6">
        <v>92700.6</v>
      </c>
      <c r="C24" s="6">
        <v>0</v>
      </c>
      <c r="D24" s="6">
        <f t="shared" si="0"/>
        <v>92700.6</v>
      </c>
      <c r="E24" s="6">
        <v>26680.95</v>
      </c>
      <c r="F24" s="6">
        <v>26680.95</v>
      </c>
      <c r="G24" s="6">
        <f t="shared" si="1"/>
        <v>66019.650000000009</v>
      </c>
      <c r="H24" s="11">
        <v>3100</v>
      </c>
    </row>
    <row r="25" spans="1:8" x14ac:dyDescent="0.2">
      <c r="A25" s="24" t="s">
        <v>77</v>
      </c>
      <c r="B25" s="6">
        <v>0</v>
      </c>
      <c r="C25" s="6">
        <v>0</v>
      </c>
      <c r="D25" s="6">
        <f t="shared" si="0"/>
        <v>0</v>
      </c>
      <c r="E25" s="6">
        <v>21304.87</v>
      </c>
      <c r="F25" s="6">
        <v>21304.87</v>
      </c>
      <c r="G25" s="6">
        <f t="shared" si="1"/>
        <v>-21304.87</v>
      </c>
      <c r="H25" s="11">
        <v>3200</v>
      </c>
    </row>
    <row r="26" spans="1:8" x14ac:dyDescent="0.2">
      <c r="A26" s="24" t="s">
        <v>78</v>
      </c>
      <c r="B26" s="6">
        <v>189572</v>
      </c>
      <c r="C26" s="6">
        <v>0</v>
      </c>
      <c r="D26" s="6">
        <f t="shared" si="0"/>
        <v>189572</v>
      </c>
      <c r="E26" s="6">
        <v>38349</v>
      </c>
      <c r="F26" s="6">
        <v>38349</v>
      </c>
      <c r="G26" s="6">
        <f t="shared" si="1"/>
        <v>151223</v>
      </c>
      <c r="H26" s="11">
        <v>3300</v>
      </c>
    </row>
    <row r="27" spans="1:8" x14ac:dyDescent="0.2">
      <c r="A27" s="24" t="s">
        <v>79</v>
      </c>
      <c r="B27" s="6">
        <v>150021.03</v>
      </c>
      <c r="C27" s="6">
        <v>0</v>
      </c>
      <c r="D27" s="6">
        <f t="shared" si="0"/>
        <v>150021.03</v>
      </c>
      <c r="E27" s="6">
        <v>113486.08</v>
      </c>
      <c r="F27" s="6">
        <v>113486.08</v>
      </c>
      <c r="G27" s="6">
        <f t="shared" si="1"/>
        <v>36534.949999999997</v>
      </c>
      <c r="H27" s="11">
        <v>3400</v>
      </c>
    </row>
    <row r="28" spans="1:8" x14ac:dyDescent="0.2">
      <c r="A28" s="24" t="s">
        <v>80</v>
      </c>
      <c r="B28" s="6">
        <v>62729.95</v>
      </c>
      <c r="C28" s="6">
        <v>0</v>
      </c>
      <c r="D28" s="6">
        <f t="shared" si="0"/>
        <v>62729.95</v>
      </c>
      <c r="E28" s="6">
        <v>44189</v>
      </c>
      <c r="F28" s="6">
        <v>44189</v>
      </c>
      <c r="G28" s="6">
        <f t="shared" si="1"/>
        <v>18540.949999999997</v>
      </c>
      <c r="H28" s="11">
        <v>3500</v>
      </c>
    </row>
    <row r="29" spans="1:8" x14ac:dyDescent="0.2">
      <c r="A29" s="24" t="s">
        <v>81</v>
      </c>
      <c r="B29" s="6">
        <v>0</v>
      </c>
      <c r="C29" s="6">
        <v>0</v>
      </c>
      <c r="D29" s="6">
        <f t="shared" si="0"/>
        <v>0</v>
      </c>
      <c r="E29" s="6">
        <v>0</v>
      </c>
      <c r="F29" s="6">
        <v>0</v>
      </c>
      <c r="G29" s="6">
        <f t="shared" si="1"/>
        <v>0</v>
      </c>
      <c r="H29" s="11">
        <v>3600</v>
      </c>
    </row>
    <row r="30" spans="1:8" x14ac:dyDescent="0.2">
      <c r="A30" s="24" t="s">
        <v>82</v>
      </c>
      <c r="B30" s="6">
        <v>3300</v>
      </c>
      <c r="C30" s="6">
        <v>0</v>
      </c>
      <c r="D30" s="6">
        <f t="shared" si="0"/>
        <v>3300</v>
      </c>
      <c r="E30" s="6">
        <v>0</v>
      </c>
      <c r="F30" s="6">
        <v>0</v>
      </c>
      <c r="G30" s="6">
        <f t="shared" si="1"/>
        <v>3300</v>
      </c>
      <c r="H30" s="11">
        <v>3700</v>
      </c>
    </row>
    <row r="31" spans="1:8" x14ac:dyDescent="0.2">
      <c r="A31" s="24" t="s">
        <v>83</v>
      </c>
      <c r="B31" s="6">
        <v>39500</v>
      </c>
      <c r="C31" s="6">
        <v>0</v>
      </c>
      <c r="D31" s="6">
        <f t="shared" si="0"/>
        <v>39500</v>
      </c>
      <c r="E31" s="6">
        <v>5015.79</v>
      </c>
      <c r="F31" s="6">
        <v>5015.79</v>
      </c>
      <c r="G31" s="6">
        <f t="shared" si="1"/>
        <v>34484.21</v>
      </c>
      <c r="H31" s="11">
        <v>3800</v>
      </c>
    </row>
    <row r="32" spans="1:8" x14ac:dyDescent="0.2">
      <c r="A32" s="24" t="s">
        <v>18</v>
      </c>
      <c r="B32" s="6">
        <v>341980.37</v>
      </c>
      <c r="C32" s="6">
        <v>0</v>
      </c>
      <c r="D32" s="6">
        <f t="shared" si="0"/>
        <v>341980.37</v>
      </c>
      <c r="E32" s="6">
        <v>3000</v>
      </c>
      <c r="F32" s="6">
        <v>3000</v>
      </c>
      <c r="G32" s="6">
        <f t="shared" si="1"/>
        <v>338980.37</v>
      </c>
      <c r="H32" s="11">
        <v>3900</v>
      </c>
    </row>
    <row r="33" spans="1:8" x14ac:dyDescent="0.2">
      <c r="A33" s="22" t="s">
        <v>124</v>
      </c>
      <c r="B33" s="16">
        <f>SUM(B34:B42)</f>
        <v>2482564.71</v>
      </c>
      <c r="C33" s="16">
        <f>SUM(C34:C42)</f>
        <v>0</v>
      </c>
      <c r="D33" s="16">
        <f t="shared" si="0"/>
        <v>2482564.71</v>
      </c>
      <c r="E33" s="16">
        <f>SUM(E34:E42)</f>
        <v>703560.67999999993</v>
      </c>
      <c r="F33" s="16">
        <f>SUM(F34:F42)</f>
        <v>703560.67999999993</v>
      </c>
      <c r="G33" s="16">
        <f t="shared" si="1"/>
        <v>1779004.03</v>
      </c>
      <c r="H33" s="23">
        <v>0</v>
      </c>
    </row>
    <row r="34" spans="1:8" x14ac:dyDescent="0.2">
      <c r="A34" s="24" t="s">
        <v>84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4" t="s">
        <v>85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4" t="s">
        <v>86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4" t="s">
        <v>87</v>
      </c>
      <c r="B37" s="6">
        <v>2404152.71</v>
      </c>
      <c r="C37" s="6">
        <v>0</v>
      </c>
      <c r="D37" s="6">
        <f t="shared" si="0"/>
        <v>2404152.71</v>
      </c>
      <c r="E37" s="6">
        <v>685917.98</v>
      </c>
      <c r="F37" s="6">
        <v>685917.98</v>
      </c>
      <c r="G37" s="6">
        <f t="shared" si="1"/>
        <v>1718234.73</v>
      </c>
      <c r="H37" s="11">
        <v>4400</v>
      </c>
    </row>
    <row r="38" spans="1:8" x14ac:dyDescent="0.2">
      <c r="A38" s="24" t="s">
        <v>39</v>
      </c>
      <c r="B38" s="6">
        <v>78412</v>
      </c>
      <c r="C38" s="6">
        <v>0</v>
      </c>
      <c r="D38" s="6">
        <f t="shared" si="0"/>
        <v>78412</v>
      </c>
      <c r="E38" s="6">
        <v>17642.7</v>
      </c>
      <c r="F38" s="6">
        <v>17642.7</v>
      </c>
      <c r="G38" s="6">
        <f t="shared" si="1"/>
        <v>60769.3</v>
      </c>
      <c r="H38" s="11">
        <v>4500</v>
      </c>
    </row>
    <row r="39" spans="1:8" x14ac:dyDescent="0.2">
      <c r="A39" s="24" t="s">
        <v>88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4" t="s">
        <v>89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4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4" t="s">
        <v>90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2" t="s">
        <v>125</v>
      </c>
      <c r="B43" s="16">
        <f>SUM(B44:B52)</f>
        <v>0</v>
      </c>
      <c r="C43" s="16">
        <f>SUM(C44:C52)</f>
        <v>0</v>
      </c>
      <c r="D43" s="16">
        <f t="shared" si="0"/>
        <v>0</v>
      </c>
      <c r="E43" s="16">
        <f>SUM(E44:E52)</f>
        <v>0</v>
      </c>
      <c r="F43" s="16">
        <f>SUM(F44:F52)</f>
        <v>0</v>
      </c>
      <c r="G43" s="16">
        <f t="shared" si="1"/>
        <v>0</v>
      </c>
      <c r="H43" s="23">
        <v>0</v>
      </c>
    </row>
    <row r="44" spans="1:8" x14ac:dyDescent="0.2">
      <c r="A44" s="5" t="s">
        <v>91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11">
        <v>5100</v>
      </c>
    </row>
    <row r="45" spans="1:8" x14ac:dyDescent="0.2">
      <c r="A45" s="24" t="s">
        <v>92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4" t="s">
        <v>93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4" t="s">
        <v>94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4" t="s">
        <v>95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4" t="s">
        <v>96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4" t="s">
        <v>97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4" t="s">
        <v>98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4" t="s">
        <v>99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2" t="s">
        <v>60</v>
      </c>
      <c r="B53" s="16">
        <f>SUM(B54:B56)</f>
        <v>0</v>
      </c>
      <c r="C53" s="16">
        <f>SUM(C54:C56)</f>
        <v>0</v>
      </c>
      <c r="D53" s="16">
        <f t="shared" si="0"/>
        <v>0</v>
      </c>
      <c r="E53" s="16">
        <f>SUM(E54:E56)</f>
        <v>0</v>
      </c>
      <c r="F53" s="16">
        <f>SUM(F54:F56)</f>
        <v>0</v>
      </c>
      <c r="G53" s="16">
        <f t="shared" si="1"/>
        <v>0</v>
      </c>
      <c r="H53" s="23">
        <v>0</v>
      </c>
    </row>
    <row r="54" spans="1:8" x14ac:dyDescent="0.2">
      <c r="A54" s="24" t="s">
        <v>100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4" t="s">
        <v>101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4" t="s">
        <v>102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2" t="s">
        <v>126</v>
      </c>
      <c r="B57" s="16">
        <f>SUM(B58:B64)</f>
        <v>100880.59</v>
      </c>
      <c r="C57" s="16">
        <f>SUM(C58:C64)</f>
        <v>0</v>
      </c>
      <c r="D57" s="16">
        <f t="shared" si="0"/>
        <v>100880.59</v>
      </c>
      <c r="E57" s="16">
        <f>SUM(E58:E64)</f>
        <v>0</v>
      </c>
      <c r="F57" s="16">
        <f>SUM(F58:F64)</f>
        <v>0</v>
      </c>
      <c r="G57" s="16">
        <f t="shared" si="1"/>
        <v>100880.59</v>
      </c>
      <c r="H57" s="23">
        <v>0</v>
      </c>
    </row>
    <row r="58" spans="1:8" x14ac:dyDescent="0.2">
      <c r="A58" s="24" t="s">
        <v>103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4" t="s">
        <v>104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4" t="s">
        <v>105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4" t="s">
        <v>106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4" t="s">
        <v>107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4" t="s">
        <v>108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4" t="s">
        <v>109</v>
      </c>
      <c r="B64" s="6">
        <v>100880.59</v>
      </c>
      <c r="C64" s="6">
        <v>0</v>
      </c>
      <c r="D64" s="6">
        <f t="shared" si="0"/>
        <v>100880.59</v>
      </c>
      <c r="E64" s="6">
        <v>0</v>
      </c>
      <c r="F64" s="6">
        <v>0</v>
      </c>
      <c r="G64" s="6">
        <f t="shared" si="1"/>
        <v>100880.59</v>
      </c>
      <c r="H64" s="11">
        <v>7900</v>
      </c>
    </row>
    <row r="65" spans="1:8" x14ac:dyDescent="0.2">
      <c r="A65" s="22" t="s">
        <v>127</v>
      </c>
      <c r="B65" s="16">
        <f>SUM(B66:B68)</f>
        <v>0</v>
      </c>
      <c r="C65" s="16">
        <f>SUM(C66:C68)</f>
        <v>0</v>
      </c>
      <c r="D65" s="16">
        <f t="shared" si="0"/>
        <v>0</v>
      </c>
      <c r="E65" s="16">
        <f>SUM(E66:E68)</f>
        <v>0</v>
      </c>
      <c r="F65" s="16">
        <f>SUM(F66:F68)</f>
        <v>0</v>
      </c>
      <c r="G65" s="16">
        <f t="shared" si="1"/>
        <v>0</v>
      </c>
      <c r="H65" s="23">
        <v>0</v>
      </c>
    </row>
    <row r="66" spans="1:8" x14ac:dyDescent="0.2">
      <c r="A66" s="24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4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4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2" t="s">
        <v>61</v>
      </c>
      <c r="B69" s="16">
        <f>SUM(B70:B76)</f>
        <v>0</v>
      </c>
      <c r="C69" s="16">
        <f>SUM(C70:C76)</f>
        <v>0</v>
      </c>
      <c r="D69" s="16">
        <f t="shared" si="0"/>
        <v>0</v>
      </c>
      <c r="E69" s="16">
        <f>SUM(E70:E76)</f>
        <v>0</v>
      </c>
      <c r="F69" s="16">
        <f>SUM(F70:F76)</f>
        <v>0</v>
      </c>
      <c r="G69" s="16">
        <f t="shared" si="1"/>
        <v>0</v>
      </c>
      <c r="H69" s="23">
        <v>0</v>
      </c>
    </row>
    <row r="70" spans="1:8" x14ac:dyDescent="0.2">
      <c r="A70" s="24" t="s">
        <v>110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4" t="s">
        <v>111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4" t="s">
        <v>112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4" t="s">
        <v>113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4" t="s">
        <v>114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4" t="s">
        <v>115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5" t="s">
        <v>116</v>
      </c>
      <c r="B76" s="17">
        <v>0</v>
      </c>
      <c r="C76" s="17">
        <v>0</v>
      </c>
      <c r="D76" s="17">
        <f t="shared" si="2"/>
        <v>0</v>
      </c>
      <c r="E76" s="17">
        <v>0</v>
      </c>
      <c r="F76" s="17">
        <v>0</v>
      </c>
      <c r="G76" s="17">
        <f t="shared" si="3"/>
        <v>0</v>
      </c>
      <c r="H76" s="11">
        <v>9900</v>
      </c>
    </row>
    <row r="77" spans="1:8" x14ac:dyDescent="0.2">
      <c r="A77" s="12" t="s">
        <v>50</v>
      </c>
      <c r="B77" s="18">
        <f t="shared" ref="B77:G77" si="4">SUM(B5+B13+B23+B33+B43+B53+B57+B65+B69)</f>
        <v>17685565.489999998</v>
      </c>
      <c r="C77" s="18">
        <f t="shared" si="4"/>
        <v>0</v>
      </c>
      <c r="D77" s="18">
        <f t="shared" si="4"/>
        <v>17685565.489999998</v>
      </c>
      <c r="E77" s="18">
        <f t="shared" si="4"/>
        <v>3877738.6399999997</v>
      </c>
      <c r="F77" s="18">
        <f t="shared" si="4"/>
        <v>3877738.6399999997</v>
      </c>
      <c r="G77" s="18">
        <f t="shared" si="4"/>
        <v>13807826.85</v>
      </c>
      <c r="H77" s="31"/>
    </row>
    <row r="78" spans="1:8" x14ac:dyDescent="0.2">
      <c r="H78" s="31"/>
    </row>
    <row r="79" spans="1:8" x14ac:dyDescent="0.2">
      <c r="A79" s="1" t="s">
        <v>120</v>
      </c>
      <c r="H79" s="31"/>
    </row>
    <row r="80" spans="1:8" x14ac:dyDescent="0.2">
      <c r="H80" s="31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"/>
  <sheetViews>
    <sheetView showGridLines="0" zoomScaleNormal="100" workbookViewId="0">
      <selection activeCell="A3" sqref="A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7" t="s">
        <v>0</v>
      </c>
      <c r="B5" s="19">
        <v>17607153.489999998</v>
      </c>
      <c r="C5" s="19">
        <v>0</v>
      </c>
      <c r="D5" s="19">
        <f>B5+C5</f>
        <v>17607153.489999998</v>
      </c>
      <c r="E5" s="19">
        <v>3860095.94</v>
      </c>
      <c r="F5" s="19">
        <v>3860095.94</v>
      </c>
      <c r="G5" s="19">
        <f>D5-E5</f>
        <v>13747057.549999999</v>
      </c>
    </row>
    <row r="6" spans="1:7" x14ac:dyDescent="0.2">
      <c r="A6" s="7" t="s">
        <v>1</v>
      </c>
      <c r="B6" s="19">
        <v>0</v>
      </c>
      <c r="C6" s="19">
        <v>0</v>
      </c>
      <c r="D6" s="19">
        <f>B6+C6</f>
        <v>0</v>
      </c>
      <c r="E6" s="19">
        <v>0</v>
      </c>
      <c r="F6" s="19">
        <v>0</v>
      </c>
      <c r="G6" s="19">
        <f>D6-E6</f>
        <v>0</v>
      </c>
    </row>
    <row r="7" spans="1:7" x14ac:dyDescent="0.2">
      <c r="A7" s="7" t="s">
        <v>2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</row>
    <row r="8" spans="1:7" x14ac:dyDescent="0.2">
      <c r="A8" s="7" t="s">
        <v>39</v>
      </c>
      <c r="B8" s="19">
        <v>78412</v>
      </c>
      <c r="C8" s="19">
        <v>0</v>
      </c>
      <c r="D8" s="19">
        <f>B8+C8</f>
        <v>78412</v>
      </c>
      <c r="E8" s="19">
        <v>17642.7</v>
      </c>
      <c r="F8" s="19">
        <v>17642.7</v>
      </c>
      <c r="G8" s="19">
        <f>D8-E8</f>
        <v>60769.3</v>
      </c>
    </row>
    <row r="9" spans="1:7" x14ac:dyDescent="0.2">
      <c r="A9" s="14" t="s">
        <v>36</v>
      </c>
      <c r="B9" s="20">
        <v>0</v>
      </c>
      <c r="C9" s="20">
        <v>0</v>
      </c>
      <c r="D9" s="20">
        <f>B9+C9</f>
        <v>0</v>
      </c>
      <c r="E9" s="20">
        <v>0</v>
      </c>
      <c r="F9" s="20">
        <v>0</v>
      </c>
      <c r="G9" s="20">
        <f>D9-E9</f>
        <v>0</v>
      </c>
    </row>
    <row r="10" spans="1:7" x14ac:dyDescent="0.2">
      <c r="A10" s="12" t="s">
        <v>50</v>
      </c>
      <c r="B10" s="18">
        <f t="shared" ref="B10:G10" si="0">SUM(B5+B6+B7+B8+B9)</f>
        <v>17685565.489999998</v>
      </c>
      <c r="C10" s="18">
        <f t="shared" si="0"/>
        <v>0</v>
      </c>
      <c r="D10" s="18">
        <f t="shared" si="0"/>
        <v>17685565.489999998</v>
      </c>
      <c r="E10" s="18">
        <f t="shared" si="0"/>
        <v>3877738.64</v>
      </c>
      <c r="F10" s="18">
        <f t="shared" si="0"/>
        <v>3877738.64</v>
      </c>
      <c r="G10" s="18">
        <f t="shared" si="0"/>
        <v>13807826.85</v>
      </c>
    </row>
    <row r="12" spans="1:7" x14ac:dyDescent="0.2">
      <c r="A12" s="1" t="s">
        <v>120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5"/>
  <sheetViews>
    <sheetView showGridLines="0" workbookViewId="0">
      <selection activeCell="A45" sqref="A45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7" t="s">
        <v>152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26"/>
      <c r="B5" s="8"/>
      <c r="C5" s="8"/>
      <c r="D5" s="8"/>
      <c r="E5" s="8"/>
      <c r="F5" s="8"/>
      <c r="G5" s="8"/>
    </row>
    <row r="6" spans="1:7" x14ac:dyDescent="0.2">
      <c r="A6" s="27" t="s">
        <v>131</v>
      </c>
      <c r="B6" s="6">
        <v>925205.85</v>
      </c>
      <c r="C6" s="6">
        <v>-925205.85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27" t="s">
        <v>132</v>
      </c>
      <c r="B7" s="6">
        <v>583504.88</v>
      </c>
      <c r="C7" s="6">
        <v>0</v>
      </c>
      <c r="D7" s="6">
        <f t="shared" ref="D7:D12" si="0">B7+C7</f>
        <v>583504.88</v>
      </c>
      <c r="E7" s="6">
        <v>122459.52</v>
      </c>
      <c r="F7" s="6">
        <v>122459.52</v>
      </c>
      <c r="G7" s="6">
        <f t="shared" ref="G7:G12" si="1">D7-E7</f>
        <v>461045.36</v>
      </c>
    </row>
    <row r="8" spans="1:7" x14ac:dyDescent="0.2">
      <c r="A8" s="27" t="s">
        <v>133</v>
      </c>
      <c r="B8" s="6">
        <v>22090.400000000001</v>
      </c>
      <c r="C8" s="6">
        <v>925205.85</v>
      </c>
      <c r="D8" s="6">
        <f t="shared" si="0"/>
        <v>947296.25</v>
      </c>
      <c r="E8" s="6">
        <v>181293.51</v>
      </c>
      <c r="F8" s="6">
        <v>181293.51</v>
      </c>
      <c r="G8" s="6">
        <f t="shared" si="1"/>
        <v>766002.74</v>
      </c>
    </row>
    <row r="9" spans="1:7" x14ac:dyDescent="0.2">
      <c r="A9" s="27" t="s">
        <v>134</v>
      </c>
      <c r="B9" s="6">
        <v>1281158.49</v>
      </c>
      <c r="C9" s="6">
        <v>0</v>
      </c>
      <c r="D9" s="6">
        <f t="shared" si="0"/>
        <v>1281158.49</v>
      </c>
      <c r="E9" s="6">
        <v>288956.44</v>
      </c>
      <c r="F9" s="6">
        <v>288956.44</v>
      </c>
      <c r="G9" s="6">
        <f t="shared" si="1"/>
        <v>992202.05</v>
      </c>
    </row>
    <row r="10" spans="1:7" x14ac:dyDescent="0.2">
      <c r="A10" s="27" t="s">
        <v>135</v>
      </c>
      <c r="B10" s="6">
        <v>403349.38</v>
      </c>
      <c r="C10" s="6">
        <v>0</v>
      </c>
      <c r="D10" s="6">
        <f t="shared" si="0"/>
        <v>403349.38</v>
      </c>
      <c r="E10" s="6">
        <v>86842.47</v>
      </c>
      <c r="F10" s="6">
        <v>86842.47</v>
      </c>
      <c r="G10" s="6">
        <f t="shared" si="1"/>
        <v>316506.91000000003</v>
      </c>
    </row>
    <row r="11" spans="1:7" x14ac:dyDescent="0.2">
      <c r="A11" s="27" t="s">
        <v>136</v>
      </c>
      <c r="B11" s="6">
        <v>354327.88</v>
      </c>
      <c r="C11" s="6">
        <v>0</v>
      </c>
      <c r="D11" s="6">
        <f t="shared" si="0"/>
        <v>354327.88</v>
      </c>
      <c r="E11" s="6">
        <v>79848.69</v>
      </c>
      <c r="F11" s="6">
        <v>79848.69</v>
      </c>
      <c r="G11" s="6">
        <f t="shared" si="1"/>
        <v>274479.19</v>
      </c>
    </row>
    <row r="12" spans="1:7" x14ac:dyDescent="0.2">
      <c r="A12" s="27" t="s">
        <v>137</v>
      </c>
      <c r="B12" s="6">
        <v>1507230.75</v>
      </c>
      <c r="C12" s="6">
        <v>0</v>
      </c>
      <c r="D12" s="6">
        <f t="shared" si="0"/>
        <v>1507230.75</v>
      </c>
      <c r="E12" s="6">
        <v>263902.53999999998</v>
      </c>
      <c r="F12" s="6">
        <v>263902.53999999998</v>
      </c>
      <c r="G12" s="6">
        <f t="shared" si="1"/>
        <v>1243328.21</v>
      </c>
    </row>
    <row r="13" spans="1:7" x14ac:dyDescent="0.2">
      <c r="A13" s="27" t="s">
        <v>138</v>
      </c>
      <c r="B13" s="6">
        <v>719417.2</v>
      </c>
      <c r="C13" s="6">
        <v>0</v>
      </c>
      <c r="D13" s="6">
        <f t="shared" ref="D13" si="2">B13+C13</f>
        <v>719417.2</v>
      </c>
      <c r="E13" s="6">
        <v>139702.35999999999</v>
      </c>
      <c r="F13" s="6">
        <v>139702.35999999999</v>
      </c>
      <c r="G13" s="6">
        <f t="shared" ref="G13" si="3">D13-E13</f>
        <v>579714.84</v>
      </c>
    </row>
    <row r="14" spans="1:7" x14ac:dyDescent="0.2">
      <c r="A14" s="27" t="s">
        <v>139</v>
      </c>
      <c r="B14" s="6">
        <v>143491.57</v>
      </c>
      <c r="C14" s="6">
        <v>0</v>
      </c>
      <c r="D14" s="6">
        <f t="shared" ref="D14" si="4">B14+C14</f>
        <v>143491.57</v>
      </c>
      <c r="E14" s="6">
        <v>32144.17</v>
      </c>
      <c r="F14" s="6">
        <v>32144.17</v>
      </c>
      <c r="G14" s="6">
        <f t="shared" ref="G14" si="5">D14-E14</f>
        <v>111347.40000000001</v>
      </c>
    </row>
    <row r="15" spans="1:7" x14ac:dyDescent="0.2">
      <c r="A15" s="27" t="s">
        <v>140</v>
      </c>
      <c r="B15" s="6">
        <v>355356.99</v>
      </c>
      <c r="C15" s="6">
        <v>0</v>
      </c>
      <c r="D15" s="6">
        <f t="shared" ref="D15" si="6">B15+C15</f>
        <v>355356.99</v>
      </c>
      <c r="E15" s="6">
        <v>62294.8</v>
      </c>
      <c r="F15" s="6">
        <v>62294.8</v>
      </c>
      <c r="G15" s="6">
        <f t="shared" ref="G15" si="7">D15-E15</f>
        <v>293062.19</v>
      </c>
    </row>
    <row r="16" spans="1:7" x14ac:dyDescent="0.2">
      <c r="A16" s="27" t="s">
        <v>141</v>
      </c>
      <c r="B16" s="6">
        <v>789504.03</v>
      </c>
      <c r="C16" s="6">
        <v>0</v>
      </c>
      <c r="D16" s="6">
        <f t="shared" ref="D16" si="8">B16+C16</f>
        <v>789504.03</v>
      </c>
      <c r="E16" s="6">
        <v>147982.74</v>
      </c>
      <c r="F16" s="6">
        <v>147982.74</v>
      </c>
      <c r="G16" s="6">
        <f t="shared" ref="G16" si="9">D16-E16</f>
        <v>641521.29</v>
      </c>
    </row>
    <row r="17" spans="1:7" x14ac:dyDescent="0.2">
      <c r="A17" s="27" t="s">
        <v>142</v>
      </c>
      <c r="B17" s="6">
        <v>1051849.5</v>
      </c>
      <c r="C17" s="6">
        <v>0</v>
      </c>
      <c r="D17" s="6">
        <f t="shared" ref="D17" si="10">B17+C17</f>
        <v>1051849.5</v>
      </c>
      <c r="E17" s="6">
        <v>212130.91</v>
      </c>
      <c r="F17" s="6">
        <v>212130.91</v>
      </c>
      <c r="G17" s="6">
        <f t="shared" ref="G17" si="11">D17-E17</f>
        <v>839718.59</v>
      </c>
    </row>
    <row r="18" spans="1:7" x14ac:dyDescent="0.2">
      <c r="A18" s="27" t="s">
        <v>143</v>
      </c>
      <c r="B18" s="6">
        <v>151215.71</v>
      </c>
      <c r="C18" s="6">
        <v>0</v>
      </c>
      <c r="D18" s="6">
        <f t="shared" ref="D18" si="12">B18+C18</f>
        <v>151215.71</v>
      </c>
      <c r="E18" s="6">
        <v>24911.13</v>
      </c>
      <c r="F18" s="6">
        <v>24911.13</v>
      </c>
      <c r="G18" s="6">
        <f t="shared" ref="G18" si="13">D18-E18</f>
        <v>126304.57999999999</v>
      </c>
    </row>
    <row r="19" spans="1:7" x14ac:dyDescent="0.2">
      <c r="A19" s="27" t="s">
        <v>144</v>
      </c>
      <c r="B19" s="6">
        <v>2751191.05</v>
      </c>
      <c r="C19" s="6">
        <v>0</v>
      </c>
      <c r="D19" s="6">
        <f t="shared" ref="D19" si="14">B19+C19</f>
        <v>2751191.05</v>
      </c>
      <c r="E19" s="6">
        <v>865822.65</v>
      </c>
      <c r="F19" s="6">
        <v>865822.65</v>
      </c>
      <c r="G19" s="6">
        <f t="shared" ref="G19" si="15">D19-E19</f>
        <v>1885368.4</v>
      </c>
    </row>
    <row r="20" spans="1:7" x14ac:dyDescent="0.2">
      <c r="A20" s="27" t="s">
        <v>145</v>
      </c>
      <c r="B20" s="6">
        <v>721607.08</v>
      </c>
      <c r="C20" s="6">
        <v>0</v>
      </c>
      <c r="D20" s="6">
        <f t="shared" ref="D20" si="16">B20+C20</f>
        <v>721607.08</v>
      </c>
      <c r="E20" s="6">
        <v>123630.91</v>
      </c>
      <c r="F20" s="6">
        <v>123630.91</v>
      </c>
      <c r="G20" s="6">
        <f t="shared" ref="G20" si="17">D20-E20</f>
        <v>597976.16999999993</v>
      </c>
    </row>
    <row r="21" spans="1:7" x14ac:dyDescent="0.2">
      <c r="A21" s="27" t="s">
        <v>146</v>
      </c>
      <c r="B21" s="6">
        <v>34800.6</v>
      </c>
      <c r="C21" s="6">
        <v>0</v>
      </c>
      <c r="D21" s="6">
        <f t="shared" ref="D21" si="18">B21+C21</f>
        <v>34800.6</v>
      </c>
      <c r="E21" s="6">
        <v>10216.030000000001</v>
      </c>
      <c r="F21" s="6">
        <v>10216.030000000001</v>
      </c>
      <c r="G21" s="6">
        <f t="shared" ref="G21" si="19">D21-E21</f>
        <v>24584.57</v>
      </c>
    </row>
    <row r="22" spans="1:7" x14ac:dyDescent="0.2">
      <c r="A22" s="27" t="s">
        <v>147</v>
      </c>
      <c r="B22" s="6">
        <v>1353684.43</v>
      </c>
      <c r="C22" s="6">
        <v>0</v>
      </c>
      <c r="D22" s="6">
        <f t="shared" ref="D22" si="20">B22+C22</f>
        <v>1353684.43</v>
      </c>
      <c r="E22" s="6">
        <v>276611.8</v>
      </c>
      <c r="F22" s="6">
        <v>276611.8</v>
      </c>
      <c r="G22" s="6">
        <f t="shared" ref="G22" si="21">D22-E22</f>
        <v>1077072.6299999999</v>
      </c>
    </row>
    <row r="23" spans="1:7" x14ac:dyDescent="0.2">
      <c r="A23" s="27" t="s">
        <v>148</v>
      </c>
      <c r="B23" s="6">
        <v>151284.54999999999</v>
      </c>
      <c r="C23" s="6">
        <v>0</v>
      </c>
      <c r="D23" s="6">
        <f t="shared" ref="D23" si="22">B23+C23</f>
        <v>151284.54999999999</v>
      </c>
      <c r="E23" s="6">
        <v>31158.7</v>
      </c>
      <c r="F23" s="6">
        <v>31158.7</v>
      </c>
      <c r="G23" s="6">
        <f t="shared" ref="G23" si="23">D23-E23</f>
        <v>120125.84999999999</v>
      </c>
    </row>
    <row r="24" spans="1:7" x14ac:dyDescent="0.2">
      <c r="A24" s="27" t="s">
        <v>149</v>
      </c>
      <c r="B24" s="6">
        <v>3311275.24</v>
      </c>
      <c r="C24" s="6">
        <v>0</v>
      </c>
      <c r="D24" s="6">
        <f t="shared" ref="D24" si="24">B24+C24</f>
        <v>3311275.24</v>
      </c>
      <c r="E24" s="6">
        <v>616046.31999999995</v>
      </c>
      <c r="F24" s="6">
        <v>616046.31999999995</v>
      </c>
      <c r="G24" s="6">
        <f t="shared" ref="G24" si="25">D24-E24</f>
        <v>2695228.9200000004</v>
      </c>
    </row>
    <row r="25" spans="1:7" x14ac:dyDescent="0.2">
      <c r="A25" s="27" t="s">
        <v>150</v>
      </c>
      <c r="B25" s="6">
        <v>794493.36</v>
      </c>
      <c r="C25" s="6">
        <v>0</v>
      </c>
      <c r="D25" s="6">
        <f t="shared" ref="D25" si="26">B25+C25</f>
        <v>794493.36</v>
      </c>
      <c r="E25" s="6">
        <v>255002.63</v>
      </c>
      <c r="F25" s="6">
        <v>255002.63</v>
      </c>
      <c r="G25" s="6">
        <f t="shared" ref="G25" si="27">D25-E25</f>
        <v>539490.73</v>
      </c>
    </row>
    <row r="26" spans="1:7" x14ac:dyDescent="0.2">
      <c r="A26" s="27" t="s">
        <v>151</v>
      </c>
      <c r="B26" s="6">
        <v>279526.55</v>
      </c>
      <c r="C26" s="6">
        <v>0</v>
      </c>
      <c r="D26" s="6">
        <f t="shared" ref="D26" si="28">B26+C26</f>
        <v>279526.55</v>
      </c>
      <c r="E26" s="6">
        <v>56780.32</v>
      </c>
      <c r="F26" s="6">
        <v>56780.32</v>
      </c>
      <c r="G26" s="6">
        <f t="shared" ref="G26" si="29">D26-E26</f>
        <v>222746.22999999998</v>
      </c>
    </row>
    <row r="27" spans="1:7" x14ac:dyDescent="0.2">
      <c r="A27" s="27"/>
      <c r="B27" s="6"/>
      <c r="C27" s="6"/>
      <c r="D27" s="6"/>
      <c r="E27" s="6"/>
      <c r="F27" s="6"/>
      <c r="G27" s="6"/>
    </row>
    <row r="28" spans="1:7" x14ac:dyDescent="0.2">
      <c r="A28" s="13" t="s">
        <v>50</v>
      </c>
      <c r="B28" s="21">
        <f t="shared" ref="B28:G28" si="30">SUM(B6:B27)</f>
        <v>17685565.490000002</v>
      </c>
      <c r="C28" s="21">
        <f t="shared" si="30"/>
        <v>0</v>
      </c>
      <c r="D28" s="21">
        <f t="shared" si="30"/>
        <v>17685565.490000002</v>
      </c>
      <c r="E28" s="21">
        <f t="shared" si="30"/>
        <v>3877738.6399999992</v>
      </c>
      <c r="F28" s="21">
        <f t="shared" si="30"/>
        <v>3877738.6399999992</v>
      </c>
      <c r="G28" s="21">
        <f t="shared" si="30"/>
        <v>13807826.850000001</v>
      </c>
    </row>
    <row r="31" spans="1:7" ht="45" customHeight="1" x14ac:dyDescent="0.2">
      <c r="A31" s="37" t="s">
        <v>153</v>
      </c>
      <c r="B31" s="35"/>
      <c r="C31" s="35"/>
      <c r="D31" s="35"/>
      <c r="E31" s="35"/>
      <c r="F31" s="35"/>
      <c r="G31" s="36"/>
    </row>
    <row r="32" spans="1:7" x14ac:dyDescent="0.2">
      <c r="A32" s="33"/>
      <c r="B32" s="37" t="s">
        <v>57</v>
      </c>
      <c r="C32" s="35"/>
      <c r="D32" s="35"/>
      <c r="E32" s="35"/>
      <c r="F32" s="36"/>
      <c r="G32" s="38" t="s">
        <v>56</v>
      </c>
    </row>
    <row r="33" spans="1:7" ht="22.5" x14ac:dyDescent="0.2">
      <c r="A33" s="32" t="s">
        <v>51</v>
      </c>
      <c r="B33" s="3" t="s">
        <v>52</v>
      </c>
      <c r="C33" s="3" t="s">
        <v>117</v>
      </c>
      <c r="D33" s="3" t="s">
        <v>53</v>
      </c>
      <c r="E33" s="3" t="s">
        <v>54</v>
      </c>
      <c r="F33" s="3" t="s">
        <v>55</v>
      </c>
      <c r="G33" s="39"/>
    </row>
    <row r="34" spans="1:7" x14ac:dyDescent="0.2">
      <c r="A34" s="34"/>
      <c r="B34" s="4">
        <v>1</v>
      </c>
      <c r="C34" s="4">
        <v>2</v>
      </c>
      <c r="D34" s="4" t="s">
        <v>118</v>
      </c>
      <c r="E34" s="4">
        <v>4</v>
      </c>
      <c r="F34" s="4">
        <v>5</v>
      </c>
      <c r="G34" s="4" t="s">
        <v>119</v>
      </c>
    </row>
    <row r="35" spans="1:7" x14ac:dyDescent="0.2">
      <c r="A35" s="28" t="s">
        <v>8</v>
      </c>
      <c r="B35" s="6">
        <v>0</v>
      </c>
      <c r="C35" s="6">
        <v>0</v>
      </c>
      <c r="D35" s="6">
        <f>B35+C35</f>
        <v>0</v>
      </c>
      <c r="E35" s="6">
        <v>0</v>
      </c>
      <c r="F35" s="6">
        <v>0</v>
      </c>
      <c r="G35" s="6">
        <f>D35-E35</f>
        <v>0</v>
      </c>
    </row>
    <row r="36" spans="1:7" x14ac:dyDescent="0.2">
      <c r="A36" s="28" t="s">
        <v>9</v>
      </c>
      <c r="B36" s="6">
        <v>0</v>
      </c>
      <c r="C36" s="6">
        <v>0</v>
      </c>
      <c r="D36" s="6">
        <f t="shared" ref="D36:D38" si="31">B36+C36</f>
        <v>0</v>
      </c>
      <c r="E36" s="6">
        <v>0</v>
      </c>
      <c r="F36" s="6">
        <v>0</v>
      </c>
      <c r="G36" s="6">
        <f t="shared" ref="G36:G38" si="32">D36-E36</f>
        <v>0</v>
      </c>
    </row>
    <row r="37" spans="1:7" x14ac:dyDescent="0.2">
      <c r="A37" s="28" t="s">
        <v>10</v>
      </c>
      <c r="B37" s="6">
        <v>0</v>
      </c>
      <c r="C37" s="6">
        <v>0</v>
      </c>
      <c r="D37" s="6">
        <f t="shared" si="31"/>
        <v>0</v>
      </c>
      <c r="E37" s="6">
        <v>0</v>
      </c>
      <c r="F37" s="6">
        <v>0</v>
      </c>
      <c r="G37" s="6">
        <f t="shared" si="32"/>
        <v>0</v>
      </c>
    </row>
    <row r="38" spans="1:7" x14ac:dyDescent="0.2">
      <c r="A38" s="28" t="s">
        <v>121</v>
      </c>
      <c r="B38" s="6">
        <v>0</v>
      </c>
      <c r="C38" s="6">
        <v>0</v>
      </c>
      <c r="D38" s="6">
        <f t="shared" si="31"/>
        <v>0</v>
      </c>
      <c r="E38" s="6">
        <v>0</v>
      </c>
      <c r="F38" s="6">
        <v>0</v>
      </c>
      <c r="G38" s="6">
        <f t="shared" si="32"/>
        <v>0</v>
      </c>
    </row>
    <row r="39" spans="1:7" x14ac:dyDescent="0.2">
      <c r="A39" s="13" t="s">
        <v>50</v>
      </c>
      <c r="B39" s="21">
        <f t="shared" ref="B39:G39" si="33">SUM(B35:B38)</f>
        <v>0</v>
      </c>
      <c r="C39" s="21">
        <f t="shared" si="33"/>
        <v>0</v>
      </c>
      <c r="D39" s="21">
        <f t="shared" si="33"/>
        <v>0</v>
      </c>
      <c r="E39" s="21">
        <f t="shared" si="33"/>
        <v>0</v>
      </c>
      <c r="F39" s="21">
        <f t="shared" si="33"/>
        <v>0</v>
      </c>
      <c r="G39" s="21">
        <f t="shared" si="33"/>
        <v>0</v>
      </c>
    </row>
    <row r="42" spans="1:7" ht="45" customHeight="1" x14ac:dyDescent="0.2">
      <c r="A42" s="37" t="s">
        <v>154</v>
      </c>
      <c r="B42" s="35"/>
      <c r="C42" s="35"/>
      <c r="D42" s="35"/>
      <c r="E42" s="35"/>
      <c r="F42" s="35"/>
      <c r="G42" s="36"/>
    </row>
    <row r="43" spans="1:7" x14ac:dyDescent="0.2">
      <c r="A43" s="33"/>
      <c r="B43" s="37" t="s">
        <v>57</v>
      </c>
      <c r="C43" s="35"/>
      <c r="D43" s="35"/>
      <c r="E43" s="35"/>
      <c r="F43" s="36"/>
      <c r="G43" s="38" t="s">
        <v>56</v>
      </c>
    </row>
    <row r="44" spans="1:7" ht="22.5" x14ac:dyDescent="0.2">
      <c r="A44" s="32" t="s">
        <v>51</v>
      </c>
      <c r="B44" s="3" t="s">
        <v>52</v>
      </c>
      <c r="C44" s="3" t="s">
        <v>117</v>
      </c>
      <c r="D44" s="3" t="s">
        <v>53</v>
      </c>
      <c r="E44" s="3" t="s">
        <v>54</v>
      </c>
      <c r="F44" s="3" t="s">
        <v>55</v>
      </c>
      <c r="G44" s="39"/>
    </row>
    <row r="45" spans="1:7" x14ac:dyDescent="0.2">
      <c r="A45" s="34"/>
      <c r="B45" s="4">
        <v>1</v>
      </c>
      <c r="C45" s="4">
        <v>2</v>
      </c>
      <c r="D45" s="4" t="s">
        <v>118</v>
      </c>
      <c r="E45" s="4">
        <v>4</v>
      </c>
      <c r="F45" s="4">
        <v>5</v>
      </c>
      <c r="G45" s="4" t="s">
        <v>119</v>
      </c>
    </row>
    <row r="46" spans="1:7" x14ac:dyDescent="0.2">
      <c r="A46" s="29" t="s">
        <v>12</v>
      </c>
      <c r="B46" s="6">
        <v>17685565.489999998</v>
      </c>
      <c r="C46" s="6">
        <v>0</v>
      </c>
      <c r="D46" s="6">
        <f t="shared" ref="D46:D52" si="34">B46+C46</f>
        <v>17685565.489999998</v>
      </c>
      <c r="E46" s="6">
        <v>3877738.64</v>
      </c>
      <c r="F46" s="6">
        <v>3877738.64</v>
      </c>
      <c r="G46" s="6">
        <f t="shared" ref="G46:G52" si="35">D46-E46</f>
        <v>13807826.849999998</v>
      </c>
    </row>
    <row r="47" spans="1:7" x14ac:dyDescent="0.2">
      <c r="A47" s="29" t="s">
        <v>11</v>
      </c>
      <c r="B47" s="6">
        <v>0</v>
      </c>
      <c r="C47" s="6">
        <v>0</v>
      </c>
      <c r="D47" s="6">
        <f t="shared" si="34"/>
        <v>0</v>
      </c>
      <c r="E47" s="6">
        <v>0</v>
      </c>
      <c r="F47" s="6">
        <v>0</v>
      </c>
      <c r="G47" s="6">
        <f t="shared" si="35"/>
        <v>0</v>
      </c>
    </row>
    <row r="48" spans="1:7" x14ac:dyDescent="0.2">
      <c r="A48" s="29" t="s">
        <v>13</v>
      </c>
      <c r="B48" s="6">
        <v>0</v>
      </c>
      <c r="C48" s="6">
        <v>0</v>
      </c>
      <c r="D48" s="6">
        <f t="shared" si="34"/>
        <v>0</v>
      </c>
      <c r="E48" s="6">
        <v>0</v>
      </c>
      <c r="F48" s="6">
        <v>0</v>
      </c>
      <c r="G48" s="6">
        <f t="shared" si="35"/>
        <v>0</v>
      </c>
    </row>
    <row r="49" spans="1:7" x14ac:dyDescent="0.2">
      <c r="A49" s="29" t="s">
        <v>25</v>
      </c>
      <c r="B49" s="6">
        <v>0</v>
      </c>
      <c r="C49" s="6">
        <v>0</v>
      </c>
      <c r="D49" s="6">
        <f t="shared" si="34"/>
        <v>0</v>
      </c>
      <c r="E49" s="6">
        <v>0</v>
      </c>
      <c r="F49" s="6">
        <v>0</v>
      </c>
      <c r="G49" s="6">
        <f t="shared" si="35"/>
        <v>0</v>
      </c>
    </row>
    <row r="50" spans="1:7" ht="11.25" customHeight="1" x14ac:dyDescent="0.2">
      <c r="A50" s="29" t="s">
        <v>26</v>
      </c>
      <c r="B50" s="6">
        <v>0</v>
      </c>
      <c r="C50" s="6">
        <v>0</v>
      </c>
      <c r="D50" s="6">
        <f t="shared" si="34"/>
        <v>0</v>
      </c>
      <c r="E50" s="6">
        <v>0</v>
      </c>
      <c r="F50" s="6">
        <v>0</v>
      </c>
      <c r="G50" s="6">
        <f t="shared" si="35"/>
        <v>0</v>
      </c>
    </row>
    <row r="51" spans="1:7" x14ac:dyDescent="0.2">
      <c r="A51" s="29" t="s">
        <v>128</v>
      </c>
      <c r="B51" s="6">
        <v>0</v>
      </c>
      <c r="C51" s="6">
        <v>0</v>
      </c>
      <c r="D51" s="6">
        <f t="shared" si="34"/>
        <v>0</v>
      </c>
      <c r="E51" s="6">
        <v>0</v>
      </c>
      <c r="F51" s="6">
        <v>0</v>
      </c>
      <c r="G51" s="6">
        <f t="shared" si="35"/>
        <v>0</v>
      </c>
    </row>
    <row r="52" spans="1:7" x14ac:dyDescent="0.2">
      <c r="A52" s="29" t="s">
        <v>14</v>
      </c>
      <c r="B52" s="6">
        <v>0</v>
      </c>
      <c r="C52" s="6">
        <v>0</v>
      </c>
      <c r="D52" s="6">
        <f t="shared" si="34"/>
        <v>0</v>
      </c>
      <c r="E52" s="6">
        <v>0</v>
      </c>
      <c r="F52" s="6">
        <v>0</v>
      </c>
      <c r="G52" s="6">
        <f t="shared" si="35"/>
        <v>0</v>
      </c>
    </row>
    <row r="53" spans="1:7" x14ac:dyDescent="0.2">
      <c r="A53" s="13" t="s">
        <v>50</v>
      </c>
      <c r="B53" s="21">
        <f t="shared" ref="B53:G53" si="36">SUM(B46:B52)</f>
        <v>17685565.489999998</v>
      </c>
      <c r="C53" s="21">
        <f t="shared" si="36"/>
        <v>0</v>
      </c>
      <c r="D53" s="21">
        <f t="shared" si="36"/>
        <v>17685565.489999998</v>
      </c>
      <c r="E53" s="21">
        <f t="shared" si="36"/>
        <v>3877738.64</v>
      </c>
      <c r="F53" s="21">
        <f t="shared" si="36"/>
        <v>3877738.64</v>
      </c>
      <c r="G53" s="21">
        <f t="shared" si="36"/>
        <v>13807826.849999998</v>
      </c>
    </row>
    <row r="55" spans="1:7" x14ac:dyDescent="0.2">
      <c r="A55" s="1" t="s">
        <v>120</v>
      </c>
    </row>
  </sheetData>
  <sheetProtection formatCells="0" formatColumns="0" formatRows="0" insertRows="0" deleteRows="0" autoFilter="0"/>
  <mergeCells count="9">
    <mergeCell ref="B2:F2"/>
    <mergeCell ref="G2:G3"/>
    <mergeCell ref="A1:G1"/>
    <mergeCell ref="A31:G31"/>
    <mergeCell ref="B43:F43"/>
    <mergeCell ref="G43:G44"/>
    <mergeCell ref="B32:F32"/>
    <mergeCell ref="G32:G33"/>
    <mergeCell ref="A42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2" customWidth="1"/>
    <col min="2" max="7" width="18.33203125" style="2" customWidth="1"/>
    <col min="8" max="16384" width="12" style="2"/>
  </cols>
  <sheetData>
    <row r="1" spans="1:7" ht="50.1" customHeight="1" x14ac:dyDescent="0.2">
      <c r="A1" s="37" t="s">
        <v>155</v>
      </c>
      <c r="B1" s="35"/>
      <c r="C1" s="35"/>
      <c r="D1" s="35"/>
      <c r="E1" s="35"/>
      <c r="F1" s="35"/>
      <c r="G1" s="36"/>
    </row>
    <row r="2" spans="1:7" x14ac:dyDescent="0.2">
      <c r="A2" s="33"/>
      <c r="B2" s="37" t="s">
        <v>57</v>
      </c>
      <c r="C2" s="35"/>
      <c r="D2" s="35"/>
      <c r="E2" s="35"/>
      <c r="F2" s="36"/>
      <c r="G2" s="38" t="s">
        <v>56</v>
      </c>
    </row>
    <row r="3" spans="1:7" ht="24.95" customHeight="1" x14ac:dyDescent="0.2">
      <c r="A3" s="32" t="s">
        <v>51</v>
      </c>
      <c r="B3" s="3" t="s">
        <v>52</v>
      </c>
      <c r="C3" s="3" t="s">
        <v>117</v>
      </c>
      <c r="D3" s="3" t="s">
        <v>53</v>
      </c>
      <c r="E3" s="3" t="s">
        <v>54</v>
      </c>
      <c r="F3" s="3" t="s">
        <v>55</v>
      </c>
      <c r="G3" s="39"/>
    </row>
    <row r="4" spans="1:7" x14ac:dyDescent="0.2">
      <c r="A4" s="34"/>
      <c r="B4" s="4">
        <v>1</v>
      </c>
      <c r="C4" s="4">
        <v>2</v>
      </c>
      <c r="D4" s="4" t="s">
        <v>118</v>
      </c>
      <c r="E4" s="4">
        <v>4</v>
      </c>
      <c r="F4" s="4">
        <v>5</v>
      </c>
      <c r="G4" s="4" t="s">
        <v>119</v>
      </c>
    </row>
    <row r="5" spans="1:7" x14ac:dyDescent="0.2">
      <c r="A5" s="10" t="s">
        <v>15</v>
      </c>
      <c r="B5" s="16">
        <f t="shared" ref="B5:G5" si="0">SUM(B6:B13)</f>
        <v>2758527.78</v>
      </c>
      <c r="C5" s="16">
        <f t="shared" si="0"/>
        <v>0</v>
      </c>
      <c r="D5" s="16">
        <f t="shared" si="0"/>
        <v>2758527.78</v>
      </c>
      <c r="E5" s="16">
        <f t="shared" si="0"/>
        <v>687581.86</v>
      </c>
      <c r="F5" s="16">
        <f t="shared" si="0"/>
        <v>687581.86</v>
      </c>
      <c r="G5" s="16">
        <f t="shared" si="0"/>
        <v>2070945.92</v>
      </c>
    </row>
    <row r="6" spans="1:7" x14ac:dyDescent="0.2">
      <c r="A6" s="30" t="s">
        <v>40</v>
      </c>
      <c r="B6" s="6">
        <v>0</v>
      </c>
      <c r="C6" s="6">
        <v>0</v>
      </c>
      <c r="D6" s="6">
        <f>B6+C6</f>
        <v>0</v>
      </c>
      <c r="E6" s="6">
        <v>0</v>
      </c>
      <c r="F6" s="6">
        <v>0</v>
      </c>
      <c r="G6" s="6">
        <f>D6-E6</f>
        <v>0</v>
      </c>
    </row>
    <row r="7" spans="1:7" x14ac:dyDescent="0.2">
      <c r="A7" s="30" t="s">
        <v>16</v>
      </c>
      <c r="B7" s="6">
        <v>0</v>
      </c>
      <c r="C7" s="6">
        <v>0</v>
      </c>
      <c r="D7" s="6">
        <f t="shared" ref="D7:D13" si="1">B7+C7</f>
        <v>0</v>
      </c>
      <c r="E7" s="6">
        <v>0</v>
      </c>
      <c r="F7" s="6">
        <v>0</v>
      </c>
      <c r="G7" s="6">
        <f t="shared" ref="G7:G13" si="2">D7-E7</f>
        <v>0</v>
      </c>
    </row>
    <row r="8" spans="1:7" x14ac:dyDescent="0.2">
      <c r="A8" s="30" t="s">
        <v>122</v>
      </c>
      <c r="B8" s="6">
        <v>0</v>
      </c>
      <c r="C8" s="6">
        <v>0</v>
      </c>
      <c r="D8" s="6">
        <f t="shared" si="1"/>
        <v>0</v>
      </c>
      <c r="E8" s="6">
        <v>0</v>
      </c>
      <c r="F8" s="6">
        <v>0</v>
      </c>
      <c r="G8" s="6">
        <f t="shared" si="2"/>
        <v>0</v>
      </c>
    </row>
    <row r="9" spans="1:7" x14ac:dyDescent="0.2">
      <c r="A9" s="30" t="s">
        <v>3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30" t="s">
        <v>22</v>
      </c>
      <c r="B10" s="6">
        <v>2758527.78</v>
      </c>
      <c r="C10" s="6">
        <v>0</v>
      </c>
      <c r="D10" s="6">
        <f t="shared" si="1"/>
        <v>2758527.78</v>
      </c>
      <c r="E10" s="6">
        <v>687581.86</v>
      </c>
      <c r="F10" s="6">
        <v>687581.86</v>
      </c>
      <c r="G10" s="6">
        <f t="shared" si="2"/>
        <v>2070945.92</v>
      </c>
    </row>
    <row r="11" spans="1:7" x14ac:dyDescent="0.2">
      <c r="A11" s="30" t="s">
        <v>17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30" t="s">
        <v>41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30" t="s">
        <v>18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10" t="s">
        <v>19</v>
      </c>
      <c r="B14" s="16">
        <f t="shared" ref="B14:G14" si="3">SUM(B15:B21)</f>
        <v>14927037.710000001</v>
      </c>
      <c r="C14" s="16">
        <f t="shared" si="3"/>
        <v>0</v>
      </c>
      <c r="D14" s="16">
        <f t="shared" si="3"/>
        <v>14927037.710000001</v>
      </c>
      <c r="E14" s="16">
        <f t="shared" si="3"/>
        <v>3190156.7800000003</v>
      </c>
      <c r="F14" s="16">
        <f t="shared" si="3"/>
        <v>3190156.7800000003</v>
      </c>
      <c r="G14" s="16">
        <f t="shared" si="3"/>
        <v>11736880.93</v>
      </c>
    </row>
    <row r="15" spans="1:7" x14ac:dyDescent="0.2">
      <c r="A15" s="30" t="s">
        <v>42</v>
      </c>
      <c r="B15" s="6">
        <v>0</v>
      </c>
      <c r="C15" s="6">
        <v>0</v>
      </c>
      <c r="D15" s="6">
        <f>B15+C15</f>
        <v>0</v>
      </c>
      <c r="E15" s="6">
        <v>0</v>
      </c>
      <c r="F15" s="6">
        <v>0</v>
      </c>
      <c r="G15" s="6">
        <f t="shared" ref="G15:G21" si="4">D15-E15</f>
        <v>0</v>
      </c>
    </row>
    <row r="16" spans="1:7" x14ac:dyDescent="0.2">
      <c r="A16" s="30" t="s">
        <v>27</v>
      </c>
      <c r="B16" s="6">
        <v>355356.99</v>
      </c>
      <c r="C16" s="6">
        <v>0</v>
      </c>
      <c r="D16" s="6">
        <f t="shared" ref="D16:D21" si="5">B16+C16</f>
        <v>355356.99</v>
      </c>
      <c r="E16" s="6">
        <v>62294.8</v>
      </c>
      <c r="F16" s="6">
        <v>62294.8</v>
      </c>
      <c r="G16" s="6">
        <f t="shared" si="4"/>
        <v>293062.19</v>
      </c>
    </row>
    <row r="17" spans="1:7" x14ac:dyDescent="0.2">
      <c r="A17" s="30" t="s">
        <v>20</v>
      </c>
      <c r="B17" s="6">
        <v>1497176</v>
      </c>
      <c r="C17" s="6">
        <v>0</v>
      </c>
      <c r="D17" s="6">
        <f t="shared" si="5"/>
        <v>1497176</v>
      </c>
      <c r="E17" s="6">
        <v>308755.96999999997</v>
      </c>
      <c r="F17" s="6">
        <v>308755.96999999997</v>
      </c>
      <c r="G17" s="6">
        <f t="shared" si="4"/>
        <v>1188420.03</v>
      </c>
    </row>
    <row r="18" spans="1:7" x14ac:dyDescent="0.2">
      <c r="A18" s="30" t="s">
        <v>43</v>
      </c>
      <c r="B18" s="6">
        <v>0</v>
      </c>
      <c r="C18" s="6">
        <v>0</v>
      </c>
      <c r="D18" s="6">
        <f t="shared" si="5"/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30" t="s">
        <v>44</v>
      </c>
      <c r="B19" s="6">
        <v>3346075.84</v>
      </c>
      <c r="C19" s="6">
        <v>0</v>
      </c>
      <c r="D19" s="6">
        <f t="shared" si="5"/>
        <v>3346075.84</v>
      </c>
      <c r="E19" s="6">
        <v>626262.35</v>
      </c>
      <c r="F19" s="6">
        <v>626262.35</v>
      </c>
      <c r="G19" s="6">
        <f t="shared" si="4"/>
        <v>2719813.4899999998</v>
      </c>
    </row>
    <row r="20" spans="1:7" x14ac:dyDescent="0.2">
      <c r="A20" s="30" t="s">
        <v>45</v>
      </c>
      <c r="B20" s="6">
        <v>9728428.8800000008</v>
      </c>
      <c r="C20" s="6">
        <v>0</v>
      </c>
      <c r="D20" s="6">
        <f t="shared" si="5"/>
        <v>9728428.8800000008</v>
      </c>
      <c r="E20" s="6">
        <v>2192843.66</v>
      </c>
      <c r="F20" s="6">
        <v>2192843.66</v>
      </c>
      <c r="G20" s="6">
        <f t="shared" si="4"/>
        <v>7535585.2200000007</v>
      </c>
    </row>
    <row r="21" spans="1:7" x14ac:dyDescent="0.2">
      <c r="A21" s="30" t="s">
        <v>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10" t="s">
        <v>46</v>
      </c>
      <c r="B22" s="16">
        <f t="shared" ref="B22:G22" si="6">SUM(B23:B31)</f>
        <v>0</v>
      </c>
      <c r="C22" s="16">
        <f t="shared" si="6"/>
        <v>0</v>
      </c>
      <c r="D22" s="16">
        <f t="shared" si="6"/>
        <v>0</v>
      </c>
      <c r="E22" s="16">
        <f t="shared" si="6"/>
        <v>0</v>
      </c>
      <c r="F22" s="16">
        <f t="shared" si="6"/>
        <v>0</v>
      </c>
      <c r="G22" s="16">
        <f t="shared" si="6"/>
        <v>0</v>
      </c>
    </row>
    <row r="23" spans="1:7" x14ac:dyDescent="0.2">
      <c r="A23" s="30" t="s">
        <v>28</v>
      </c>
      <c r="B23" s="6">
        <v>0</v>
      </c>
      <c r="C23" s="6">
        <v>0</v>
      </c>
      <c r="D23" s="6">
        <f>B23+C23</f>
        <v>0</v>
      </c>
      <c r="E23" s="6">
        <v>0</v>
      </c>
      <c r="F23" s="6">
        <v>0</v>
      </c>
      <c r="G23" s="6">
        <f t="shared" ref="G23:G31" si="7">D23-E23</f>
        <v>0</v>
      </c>
    </row>
    <row r="24" spans="1:7" x14ac:dyDescent="0.2">
      <c r="A24" s="30" t="s">
        <v>23</v>
      </c>
      <c r="B24" s="6">
        <v>0</v>
      </c>
      <c r="C24" s="6">
        <v>0</v>
      </c>
      <c r="D24" s="6">
        <f t="shared" ref="D24:D31" si="8">B24+C24</f>
        <v>0</v>
      </c>
      <c r="E24" s="6">
        <v>0</v>
      </c>
      <c r="F24" s="6">
        <v>0</v>
      </c>
      <c r="G24" s="6">
        <f t="shared" si="7"/>
        <v>0</v>
      </c>
    </row>
    <row r="25" spans="1:7" x14ac:dyDescent="0.2">
      <c r="A25" s="30" t="s">
        <v>29</v>
      </c>
      <c r="B25" s="6">
        <v>0</v>
      </c>
      <c r="C25" s="6">
        <v>0</v>
      </c>
      <c r="D25" s="6">
        <f t="shared" si="8"/>
        <v>0</v>
      </c>
      <c r="E25" s="6">
        <v>0</v>
      </c>
      <c r="F25" s="6">
        <v>0</v>
      </c>
      <c r="G25" s="6">
        <f t="shared" si="7"/>
        <v>0</v>
      </c>
    </row>
    <row r="26" spans="1:7" x14ac:dyDescent="0.2">
      <c r="A26" s="30" t="s">
        <v>47</v>
      </c>
      <c r="B26" s="6">
        <v>0</v>
      </c>
      <c r="C26" s="6">
        <v>0</v>
      </c>
      <c r="D26" s="6">
        <f t="shared" si="8"/>
        <v>0</v>
      </c>
      <c r="E26" s="6">
        <v>0</v>
      </c>
      <c r="F26" s="6">
        <v>0</v>
      </c>
      <c r="G26" s="6">
        <f t="shared" si="7"/>
        <v>0</v>
      </c>
    </row>
    <row r="27" spans="1:7" x14ac:dyDescent="0.2">
      <c r="A27" s="30" t="s">
        <v>21</v>
      </c>
      <c r="B27" s="6">
        <v>0</v>
      </c>
      <c r="C27" s="6">
        <v>0</v>
      </c>
      <c r="D27" s="6">
        <f t="shared" si="8"/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30" t="s">
        <v>5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30" t="s">
        <v>6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30" t="s">
        <v>48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30" t="s">
        <v>30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10" t="s">
        <v>31</v>
      </c>
      <c r="B32" s="16">
        <f t="shared" ref="B32:G32" si="9">SUM(B33:B36)</f>
        <v>0</v>
      </c>
      <c r="C32" s="16">
        <f t="shared" si="9"/>
        <v>0</v>
      </c>
      <c r="D32" s="16">
        <f t="shared" si="9"/>
        <v>0</v>
      </c>
      <c r="E32" s="16">
        <f t="shared" si="9"/>
        <v>0</v>
      </c>
      <c r="F32" s="16">
        <f t="shared" si="9"/>
        <v>0</v>
      </c>
      <c r="G32" s="16">
        <f t="shared" si="9"/>
        <v>0</v>
      </c>
    </row>
    <row r="33" spans="1:7" x14ac:dyDescent="0.2">
      <c r="A33" s="30" t="s">
        <v>49</v>
      </c>
      <c r="B33" s="6">
        <v>0</v>
      </c>
      <c r="C33" s="6">
        <v>0</v>
      </c>
      <c r="D33" s="6">
        <f>B33+C33</f>
        <v>0</v>
      </c>
      <c r="E33" s="6">
        <v>0</v>
      </c>
      <c r="F33" s="6">
        <v>0</v>
      </c>
      <c r="G33" s="6">
        <f t="shared" ref="G33:G36" si="10">D33-E33</f>
        <v>0</v>
      </c>
    </row>
    <row r="34" spans="1:7" ht="11.25" customHeight="1" x14ac:dyDescent="0.2">
      <c r="A34" s="30" t="s">
        <v>24</v>
      </c>
      <c r="B34" s="6">
        <v>0</v>
      </c>
      <c r="C34" s="6">
        <v>0</v>
      </c>
      <c r="D34" s="6">
        <f t="shared" ref="D34:D36" si="11">B34+C34</f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30" t="s">
        <v>32</v>
      </c>
      <c r="B35" s="6">
        <v>0</v>
      </c>
      <c r="C35" s="6">
        <v>0</v>
      </c>
      <c r="D35" s="6">
        <f t="shared" si="11"/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30" t="s">
        <v>7</v>
      </c>
      <c r="B36" s="6">
        <v>0</v>
      </c>
      <c r="C36" s="6">
        <v>0</v>
      </c>
      <c r="D36" s="6">
        <f t="shared" si="11"/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13" t="s">
        <v>50</v>
      </c>
      <c r="B37" s="21">
        <f t="shared" ref="B37:G37" si="12">SUM(B32+B22+B14+B5)</f>
        <v>17685565.490000002</v>
      </c>
      <c r="C37" s="21">
        <f t="shared" si="12"/>
        <v>0</v>
      </c>
      <c r="D37" s="21">
        <f t="shared" si="12"/>
        <v>17685565.490000002</v>
      </c>
      <c r="E37" s="21">
        <f t="shared" si="12"/>
        <v>3877738.64</v>
      </c>
      <c r="F37" s="21">
        <f t="shared" si="12"/>
        <v>3877738.64</v>
      </c>
      <c r="G37" s="21">
        <f t="shared" si="12"/>
        <v>13807826.85</v>
      </c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 t="s">
        <v>120</v>
      </c>
      <c r="B39" s="9"/>
      <c r="C39" s="9"/>
      <c r="D39" s="9"/>
      <c r="E39" s="9"/>
      <c r="F39" s="9"/>
      <c r="G39" s="9"/>
    </row>
    <row r="40" spans="1:7" x14ac:dyDescent="0.2">
      <c r="A40" s="9"/>
      <c r="B40" s="9"/>
      <c r="C40" s="9"/>
      <c r="D40" s="9"/>
      <c r="E40" s="9"/>
      <c r="F40" s="9"/>
      <c r="G40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1.1023622047244095" right="0.70866141732283472" top="0.74803149606299213" bottom="0.74803149606299213" header="0.31496062992125984" footer="0.31496062992125984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2024-04-30T16:53:36Z</cp:lastPrinted>
  <dcterms:created xsi:type="dcterms:W3CDTF">2014-02-10T03:37:14Z</dcterms:created>
  <dcterms:modified xsi:type="dcterms:W3CDTF">2024-05-08T17:00:32Z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